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\Desktop\"/>
    </mc:Choice>
  </mc:AlternateContent>
  <xr:revisionPtr revIDLastSave="0" documentId="8_{3563782F-7B4A-4A9D-8DFC-DB2A996CA7B3}" xr6:coauthVersionLast="47" xr6:coauthVersionMax="47" xr10:uidLastSave="{00000000-0000-0000-0000-000000000000}"/>
  <bookViews>
    <workbookView xWindow="-108" yWindow="-108" windowWidth="23256" windowHeight="12456" xr2:uid="{5A2570D2-ECBB-4654-B59F-FB5BB5375862}"/>
  </bookViews>
  <sheets>
    <sheet name="Situation au 30062023" sheetId="3" r:id="rId1"/>
  </sheets>
  <definedNames>
    <definedName name="_xlnm._FilterDatabase" localSheetId="0" hidden="1">'Situation au 30062023'!$B$6:$W$18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3" l="1"/>
  <c r="I28" i="3"/>
  <c r="H28" i="3"/>
  <c r="E28" i="3"/>
  <c r="F26" i="3"/>
  <c r="F27" i="3"/>
  <c r="N28" i="3"/>
  <c r="N25" i="3"/>
  <c r="M25" i="3"/>
  <c r="D28" i="3" l="1"/>
  <c r="D14" i="3"/>
  <c r="J24" i="3"/>
  <c r="J25" i="3"/>
  <c r="J23" i="3"/>
  <c r="F28" i="3" l="1"/>
  <c r="P9" i="3"/>
  <c r="D8" i="3" l="1"/>
  <c r="E8" i="3"/>
  <c r="F8" i="3"/>
  <c r="G8" i="3"/>
  <c r="H8" i="3"/>
  <c r="I8" i="3"/>
  <c r="D9" i="3"/>
  <c r="E9" i="3"/>
  <c r="F9" i="3"/>
  <c r="G9" i="3"/>
  <c r="D10" i="3"/>
  <c r="E10" i="3"/>
  <c r="F10" i="3"/>
  <c r="G10" i="3"/>
  <c r="H10" i="3"/>
  <c r="I10" i="3"/>
  <c r="D11" i="3"/>
  <c r="E11" i="3"/>
  <c r="F11" i="3"/>
  <c r="G11" i="3"/>
  <c r="H11" i="3"/>
  <c r="I11" i="3"/>
  <c r="D12" i="3"/>
  <c r="E12" i="3"/>
  <c r="F12" i="3"/>
  <c r="G12" i="3"/>
  <c r="H12" i="3"/>
  <c r="I12" i="3"/>
  <c r="D13" i="3"/>
  <c r="E13" i="3"/>
  <c r="F13" i="3"/>
  <c r="G13" i="3"/>
  <c r="H13" i="3"/>
  <c r="I13" i="3"/>
  <c r="E14" i="3"/>
  <c r="F14" i="3"/>
  <c r="G14" i="3"/>
  <c r="H14" i="3"/>
  <c r="I14" i="3"/>
  <c r="D15" i="3"/>
  <c r="E15" i="3"/>
  <c r="F15" i="3"/>
  <c r="G15" i="3"/>
  <c r="H15" i="3"/>
  <c r="I15" i="3"/>
  <c r="D16" i="3"/>
  <c r="E16" i="3"/>
  <c r="F16" i="3"/>
  <c r="G16" i="3"/>
  <c r="H16" i="3"/>
  <c r="I16" i="3"/>
  <c r="D17" i="3"/>
  <c r="E17" i="3"/>
  <c r="F17" i="3"/>
  <c r="G17" i="3"/>
  <c r="H17" i="3"/>
  <c r="I17" i="3"/>
  <c r="F7" i="3"/>
  <c r="I7" i="3"/>
  <c r="E7" i="3"/>
  <c r="D7" i="3"/>
  <c r="M28" i="3"/>
  <c r="L28" i="3"/>
  <c r="F25" i="3"/>
  <c r="F24" i="3"/>
  <c r="F23" i="3"/>
  <c r="U18" i="3"/>
  <c r="T18" i="3"/>
  <c r="S18" i="3"/>
  <c r="R18" i="3"/>
  <c r="P18" i="3"/>
  <c r="O18" i="3"/>
  <c r="N18" i="3"/>
  <c r="M18" i="3"/>
  <c r="W18" i="3"/>
  <c r="L18" i="3"/>
  <c r="I9" i="3" l="1"/>
  <c r="I18" i="3" s="1"/>
  <c r="G18" i="3"/>
  <c r="F18" i="3"/>
  <c r="H18" i="3"/>
  <c r="E18" i="3"/>
  <c r="V18" i="3"/>
  <c r="K18" i="3" l="1"/>
  <c r="D18" i="3"/>
</calcChain>
</file>

<file path=xl/sharedStrings.xml><?xml version="1.0" encoding="utf-8"?>
<sst xmlns="http://schemas.openxmlformats.org/spreadsheetml/2006/main" count="76" uniqueCount="47">
  <si>
    <t xml:space="preserve">FID </t>
  </si>
  <si>
    <t>DIRECTION GENERALE</t>
  </si>
  <si>
    <t>SUIVI DES ACTIVITES POST CATA</t>
  </si>
  <si>
    <t>REGIONS</t>
  </si>
  <si>
    <t xml:space="preserve">Nombre travaux prévus </t>
  </si>
  <si>
    <t xml:space="preserve">FINANCEMENT </t>
  </si>
  <si>
    <t>Nombre bénéficiaires prévus</t>
  </si>
  <si>
    <t>ANALAMANGA</t>
  </si>
  <si>
    <t>FSS FA3</t>
  </si>
  <si>
    <t xml:space="preserve">RPI </t>
  </si>
  <si>
    <t>ANALANJIROFO</t>
  </si>
  <si>
    <t xml:space="preserve">ATSIMO ANDREFANA </t>
  </si>
  <si>
    <t>ATSIMO ATSINANANA</t>
  </si>
  <si>
    <t>BETSIBOKA</t>
  </si>
  <si>
    <t>BOENY</t>
  </si>
  <si>
    <t>FITOVINANY</t>
  </si>
  <si>
    <t xml:space="preserve">HAUTE MATSIATRA </t>
  </si>
  <si>
    <t>MENABE</t>
  </si>
  <si>
    <t xml:space="preserve">SOFIA </t>
  </si>
  <si>
    <t>VATOVAVY</t>
  </si>
  <si>
    <t>1er TRANSFERT</t>
  </si>
  <si>
    <t xml:space="preserve">2ème TRANSFERT </t>
  </si>
  <si>
    <t>Nombre  ménages bénéficiaires prévus</t>
  </si>
  <si>
    <t xml:space="preserve">Nombre  ménages bénéficiaires ciblés </t>
  </si>
  <si>
    <t>%</t>
  </si>
  <si>
    <t>Situation du paiement</t>
  </si>
  <si>
    <t>Réalisé</t>
  </si>
  <si>
    <t>Nombre  ménages à payer</t>
  </si>
  <si>
    <t>Nombre  ménages réelement payés sur terrain</t>
  </si>
  <si>
    <t>Nombre ménages à payer</t>
  </si>
  <si>
    <t>Nombre ménages réelement payés sur terrain</t>
  </si>
  <si>
    <t>Nombre ménages  bénéficiaires réels</t>
  </si>
  <si>
    <t xml:space="preserve">ACT CHENESO / FREDDY </t>
  </si>
  <si>
    <t>TOTAL ACT</t>
  </si>
  <si>
    <t>TMNC CHENESO/FREDDY</t>
  </si>
  <si>
    <t xml:space="preserve">TMNC INSECURITE ALIMENTAIRE </t>
  </si>
  <si>
    <t xml:space="preserve">FITOVINANY </t>
  </si>
  <si>
    <t xml:space="preserve">Situation ciblage </t>
  </si>
  <si>
    <t xml:space="preserve">TOTAL TMNC </t>
  </si>
  <si>
    <t>Activités</t>
  </si>
  <si>
    <t>Nombre travaux effectués</t>
  </si>
  <si>
    <t xml:space="preserve">Nombre  chantiers en cours de travaux </t>
  </si>
  <si>
    <t>Nombre chantiers en cours de préparation ou non initiés</t>
  </si>
  <si>
    <t xml:space="preserve">Nombre chantiers en cours de travaux </t>
  </si>
  <si>
    <t>Nombre chantiers en cours de préparation ou non initié</t>
  </si>
  <si>
    <t xml:space="preserve">1er transfert en cours de préparation </t>
  </si>
  <si>
    <t>Situation en date du 30 Juin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</si>
</sst>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 &quot;#,##0&quot;   &quot;;&quot;-&quot;#,##0&quot;   &quot;;&quot; -&quot;00&quot;   &quot;;&quot; &quot;@&quot;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indexed="64"/>
      <name val="Calibri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indexed="64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>
      <alignment vertical="center"/>
    </xf>
  </cellStyleXfs>
  <cellXfs count="66">
    <xf numFmtId="0" fontId="0" fillId="0" borderId="0" xfId="0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0" fontId="5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left" vertical="center"/>
    </xf>
    <xf numFmtId="164" fontId="5" fillId="0" borderId="2" xfId="0" applyNumberFormat="1" applyFont="1" applyBorder="1"/>
    <xf numFmtId="164" fontId="5" fillId="0" borderId="2" xfId="1" applyNumberFormat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center" vertical="center"/>
    </xf>
    <xf numFmtId="0" fontId="6" fillId="0" borderId="4" xfId="4" applyFont="1" applyBorder="1" applyAlignment="1">
      <alignment horizontal="left" vertical="center"/>
    </xf>
    <xf numFmtId="164" fontId="5" fillId="0" borderId="0" xfId="1" applyNumberFormat="1" applyFont="1" applyFill="1" applyBorder="1" applyAlignment="1">
      <alignment horizontal="center" vertical="center"/>
    </xf>
    <xf numFmtId="165" fontId="5" fillId="0" borderId="0" xfId="0" applyNumberFormat="1" applyFont="1"/>
    <xf numFmtId="164" fontId="5" fillId="0" borderId="0" xfId="0" applyNumberFormat="1" applyFont="1"/>
    <xf numFmtId="9" fontId="5" fillId="0" borderId="0" xfId="2" applyFont="1" applyFill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right" vertical="center" wrapText="1"/>
    </xf>
    <xf numFmtId="9" fontId="6" fillId="0" borderId="2" xfId="2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9" fontId="6" fillId="0" borderId="0" xfId="2" applyFont="1" applyFill="1" applyBorder="1" applyAlignment="1">
      <alignment horizontal="center" vertical="center" wrapText="1"/>
    </xf>
    <xf numFmtId="164" fontId="5" fillId="0" borderId="4" xfId="0" applyNumberFormat="1" applyFont="1" applyBorder="1"/>
    <xf numFmtId="164" fontId="6" fillId="4" borderId="2" xfId="1" applyNumberFormat="1" applyFont="1" applyFill="1" applyBorder="1" applyAlignment="1">
      <alignment horizontal="center" vertical="center"/>
    </xf>
    <xf numFmtId="164" fontId="5" fillId="4" borderId="0" xfId="1" applyNumberFormat="1" applyFont="1" applyFill="1"/>
    <xf numFmtId="164" fontId="5" fillId="4" borderId="2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9" fontId="5" fillId="0" borderId="2" xfId="2" applyFont="1" applyFill="1" applyBorder="1" applyAlignment="1">
      <alignment horizontal="center" vertical="center"/>
    </xf>
    <xf numFmtId="9" fontId="6" fillId="0" borderId="2" xfId="2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7" fillId="5" borderId="2" xfId="3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2" fontId="6" fillId="5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9" fontId="5" fillId="3" borderId="2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9" fontId="5" fillId="0" borderId="0" xfId="2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5" borderId="3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" fontId="5" fillId="0" borderId="4" xfId="1" applyNumberFormat="1" applyFont="1" applyFill="1" applyBorder="1" applyAlignment="1">
      <alignment horizontal="center" vertical="center"/>
    </xf>
    <xf numFmtId="1" fontId="5" fillId="0" borderId="5" xfId="1" applyNumberFormat="1" applyFont="1" applyFill="1" applyBorder="1" applyAlignment="1">
      <alignment horizontal="center" vertical="center"/>
    </xf>
    <xf numFmtId="1" fontId="5" fillId="0" borderId="6" xfId="1" applyNumberFormat="1" applyFont="1" applyFill="1" applyBorder="1" applyAlignment="1">
      <alignment horizontal="center" vertical="center"/>
    </xf>
    <xf numFmtId="164" fontId="8" fillId="4" borderId="2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8" fillId="0" borderId="3" xfId="1" applyNumberFormat="1" applyFont="1" applyFill="1" applyBorder="1" applyAlignment="1">
      <alignment horizontal="center" vertical="center"/>
    </xf>
    <xf numFmtId="164" fontId="8" fillId="0" borderId="8" xfId="1" applyNumberFormat="1" applyFont="1" applyFill="1" applyBorder="1" applyAlignment="1">
      <alignment horizontal="center" vertical="center"/>
    </xf>
    <xf numFmtId="9" fontId="6" fillId="0" borderId="2" xfId="2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">
    <cellStyle name="Milliers" xfId="1" builtinId="3"/>
    <cellStyle name="Normal" xfId="0" builtinId="0"/>
    <cellStyle name="Normal 2" xfId="3" xr:uid="{9D754C73-A298-406A-8CEE-DC742FF5752B}"/>
    <cellStyle name="Normal 9" xfId="4" xr:uid="{793AA6CC-563B-4E23-8F02-6B09AF173AD2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B971A-86A4-4E65-B36A-0B252BC326C1}">
  <dimension ref="B1:AG31"/>
  <sheetViews>
    <sheetView showGridLines="0" showZeros="0" tabSelected="1" zoomScale="80" zoomScaleNormal="80" workbookViewId="0">
      <selection activeCell="G34" sqref="G34"/>
    </sheetView>
  </sheetViews>
  <sheetFormatPr baseColWidth="10" defaultRowHeight="13.8" x14ac:dyDescent="0.25"/>
  <cols>
    <col min="1" max="1" width="1.6640625" style="2" customWidth="1"/>
    <col min="2" max="2" width="21.6640625" style="2" customWidth="1"/>
    <col min="3" max="3" width="26.77734375" style="2" customWidth="1"/>
    <col min="4" max="4" width="18.6640625" style="2" bestFit="1" customWidth="1"/>
    <col min="5" max="5" width="18.6640625" style="2" customWidth="1"/>
    <col min="6" max="6" width="19.44140625" style="2" bestFit="1" customWidth="1"/>
    <col min="7" max="7" width="20.88671875" style="2" bestFit="1" customWidth="1"/>
    <col min="8" max="8" width="20" style="2" bestFit="1" customWidth="1"/>
    <col min="9" max="9" width="21.5546875" style="2" bestFit="1" customWidth="1"/>
    <col min="10" max="10" width="18.5546875" style="2" customWidth="1"/>
    <col min="11" max="11" width="19.6640625" style="2" bestFit="1" customWidth="1"/>
    <col min="12" max="12" width="18.5546875" style="3" customWidth="1"/>
    <col min="13" max="13" width="17.88671875" style="3" customWidth="1"/>
    <col min="14" max="14" width="17.77734375" style="2" bestFit="1" customWidth="1"/>
    <col min="15" max="15" width="16.77734375" style="2" bestFit="1" customWidth="1"/>
    <col min="16" max="16" width="20.88671875" style="2" bestFit="1" customWidth="1"/>
    <col min="17" max="17" width="21.88671875" style="2" bestFit="1" customWidth="1"/>
    <col min="18" max="18" width="19.6640625" style="2" bestFit="1" customWidth="1"/>
    <col min="19" max="19" width="18.5546875" style="3" customWidth="1"/>
    <col min="20" max="20" width="17.88671875" style="3" customWidth="1"/>
    <col min="21" max="21" width="17.77734375" style="2" bestFit="1" customWidth="1"/>
    <col min="22" max="22" width="16.77734375" style="2" bestFit="1" customWidth="1"/>
    <col min="23" max="23" width="20.88671875" style="2" bestFit="1" customWidth="1"/>
    <col min="24" max="24" width="15.33203125" style="2" bestFit="1" customWidth="1"/>
    <col min="25" max="25" width="18.21875" style="2" bestFit="1" customWidth="1"/>
    <col min="26" max="26" width="18.6640625" style="2" bestFit="1" customWidth="1"/>
    <col min="27" max="27" width="16.77734375" style="2" bestFit="1" customWidth="1"/>
    <col min="28" max="28" width="14.88671875" style="2" bestFit="1" customWidth="1"/>
    <col min="29" max="29" width="14.77734375" style="2" customWidth="1"/>
    <col min="30" max="32" width="11.5546875" style="2"/>
    <col min="33" max="33" width="18.33203125" style="2" customWidth="1"/>
    <col min="34" max="34" width="15" style="2" customWidth="1"/>
    <col min="35" max="35" width="12.77734375" style="2" customWidth="1"/>
    <col min="36" max="16384" width="11.5546875" style="2"/>
  </cols>
  <sheetData>
    <row r="1" spans="2:23" x14ac:dyDescent="0.25">
      <c r="B1" s="46" t="s">
        <v>0</v>
      </c>
    </row>
    <row r="2" spans="2:23" x14ac:dyDescent="0.25">
      <c r="B2" s="46" t="s">
        <v>1</v>
      </c>
    </row>
    <row r="3" spans="2:23" x14ac:dyDescent="0.25">
      <c r="B3" s="46" t="s">
        <v>2</v>
      </c>
    </row>
    <row r="4" spans="2:23" x14ac:dyDescent="0.25">
      <c r="B4" s="46" t="s">
        <v>46</v>
      </c>
    </row>
    <row r="5" spans="2:23" ht="15.6" x14ac:dyDescent="0.3">
      <c r="B5" s="1"/>
      <c r="H5" s="54"/>
      <c r="I5" s="54"/>
      <c r="J5" s="54"/>
      <c r="K5" s="54"/>
      <c r="L5" s="54"/>
      <c r="M5" s="4"/>
      <c r="S5" s="2"/>
      <c r="T5" s="4"/>
    </row>
    <row r="6" spans="2:23" ht="69.599999999999994" customHeight="1" x14ac:dyDescent="0.25">
      <c r="B6" s="5" t="s">
        <v>39</v>
      </c>
      <c r="C6" s="5" t="s">
        <v>3</v>
      </c>
      <c r="D6" s="36" t="s">
        <v>6</v>
      </c>
      <c r="E6" s="37" t="s">
        <v>31</v>
      </c>
      <c r="F6" s="37" t="s">
        <v>4</v>
      </c>
      <c r="G6" s="38" t="s">
        <v>40</v>
      </c>
      <c r="H6" s="39" t="s">
        <v>41</v>
      </c>
      <c r="I6" s="38" t="s">
        <v>42</v>
      </c>
      <c r="J6" s="6" t="s">
        <v>5</v>
      </c>
      <c r="K6" s="7" t="s">
        <v>6</v>
      </c>
      <c r="L6" s="7" t="s">
        <v>31</v>
      </c>
      <c r="M6" s="7" t="s">
        <v>4</v>
      </c>
      <c r="N6" s="6" t="s">
        <v>40</v>
      </c>
      <c r="O6" s="8" t="s">
        <v>43</v>
      </c>
      <c r="P6" s="6" t="s">
        <v>42</v>
      </c>
      <c r="Q6" s="38" t="s">
        <v>5</v>
      </c>
      <c r="R6" s="37" t="s">
        <v>6</v>
      </c>
      <c r="S6" s="37" t="s">
        <v>31</v>
      </c>
      <c r="T6" s="37" t="s">
        <v>4</v>
      </c>
      <c r="U6" s="38" t="s">
        <v>40</v>
      </c>
      <c r="V6" s="39" t="s">
        <v>43</v>
      </c>
      <c r="W6" s="38" t="s">
        <v>44</v>
      </c>
    </row>
    <row r="7" spans="2:23" ht="18" customHeight="1" x14ac:dyDescent="0.25">
      <c r="B7" s="59" t="s">
        <v>32</v>
      </c>
      <c r="C7" s="9" t="s">
        <v>7</v>
      </c>
      <c r="D7" s="10">
        <f>+K7+R7</f>
        <v>1500</v>
      </c>
      <c r="E7" s="10">
        <f>+L7+S7</f>
        <v>1499</v>
      </c>
      <c r="F7" s="10">
        <f t="shared" ref="F7:I7" si="0">+M7+T7</f>
        <v>10</v>
      </c>
      <c r="G7" s="10">
        <v>10</v>
      </c>
      <c r="H7" s="10"/>
      <c r="I7" s="10">
        <f t="shared" si="0"/>
        <v>0</v>
      </c>
      <c r="J7" s="55" t="s">
        <v>8</v>
      </c>
      <c r="K7" s="11">
        <v>1500</v>
      </c>
      <c r="L7" s="11">
        <v>1499</v>
      </c>
      <c r="M7" s="11">
        <v>10</v>
      </c>
      <c r="N7" s="11">
        <v>10</v>
      </c>
      <c r="O7" s="11"/>
      <c r="P7" s="12">
        <v>0</v>
      </c>
      <c r="Q7" s="55" t="s">
        <v>9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2">
        <v>0</v>
      </c>
    </row>
    <row r="8" spans="2:23" ht="18" customHeight="1" x14ac:dyDescent="0.25">
      <c r="B8" s="60"/>
      <c r="C8" s="9" t="s">
        <v>10</v>
      </c>
      <c r="D8" s="10">
        <f t="shared" ref="D8:D17" si="1">+K8+R8</f>
        <v>2700</v>
      </c>
      <c r="E8" s="10">
        <f t="shared" ref="E8:E17" si="2">+L8+S8</f>
        <v>2700</v>
      </c>
      <c r="F8" s="10">
        <f t="shared" ref="F8:F17" si="3">+M8+T8</f>
        <v>18</v>
      </c>
      <c r="G8" s="10">
        <f t="shared" ref="G8:G17" si="4">+N8+U8</f>
        <v>18</v>
      </c>
      <c r="H8" s="10">
        <f t="shared" ref="H8:H17" si="5">+O8+V8</f>
        <v>0</v>
      </c>
      <c r="I8" s="10">
        <f t="shared" ref="I8:I17" si="6">+P8+W8</f>
        <v>0</v>
      </c>
      <c r="J8" s="56"/>
      <c r="K8" s="11">
        <v>2700</v>
      </c>
      <c r="L8" s="11">
        <v>2700</v>
      </c>
      <c r="M8" s="11">
        <v>18</v>
      </c>
      <c r="N8" s="11">
        <v>18</v>
      </c>
      <c r="O8" s="12">
        <v>0</v>
      </c>
      <c r="P8" s="12">
        <v>0</v>
      </c>
      <c r="Q8" s="56"/>
      <c r="R8" s="11">
        <v>0</v>
      </c>
      <c r="S8" s="11">
        <v>0</v>
      </c>
      <c r="T8" s="11">
        <v>0</v>
      </c>
      <c r="U8" s="11">
        <v>0</v>
      </c>
      <c r="V8" s="12">
        <v>0</v>
      </c>
      <c r="W8" s="12">
        <v>0</v>
      </c>
    </row>
    <row r="9" spans="2:23" ht="18" customHeight="1" x14ac:dyDescent="0.25">
      <c r="B9" s="60"/>
      <c r="C9" s="9" t="s">
        <v>11</v>
      </c>
      <c r="D9" s="10">
        <f t="shared" si="1"/>
        <v>9900</v>
      </c>
      <c r="E9" s="10">
        <f t="shared" si="2"/>
        <v>9877</v>
      </c>
      <c r="F9" s="10">
        <f t="shared" si="3"/>
        <v>66</v>
      </c>
      <c r="G9" s="10">
        <f t="shared" si="4"/>
        <v>2</v>
      </c>
      <c r="H9" s="10">
        <v>64</v>
      </c>
      <c r="I9" s="10">
        <f>+F9-G9-H9</f>
        <v>0</v>
      </c>
      <c r="J9" s="56"/>
      <c r="K9" s="11">
        <v>9600</v>
      </c>
      <c r="L9" s="11">
        <v>9577</v>
      </c>
      <c r="M9" s="11">
        <v>64</v>
      </c>
      <c r="N9" s="11">
        <v>0</v>
      </c>
      <c r="O9" s="11">
        <v>64</v>
      </c>
      <c r="P9" s="11">
        <f>+M9-O9</f>
        <v>0</v>
      </c>
      <c r="Q9" s="56"/>
      <c r="R9" s="11">
        <v>300</v>
      </c>
      <c r="S9" s="11">
        <v>300</v>
      </c>
      <c r="T9" s="11">
        <v>2</v>
      </c>
      <c r="U9" s="11">
        <v>2</v>
      </c>
      <c r="V9" s="12">
        <v>0</v>
      </c>
      <c r="W9" s="11">
        <v>0</v>
      </c>
    </row>
    <row r="10" spans="2:23" ht="18" customHeight="1" x14ac:dyDescent="0.25">
      <c r="B10" s="60"/>
      <c r="C10" s="9" t="s">
        <v>12</v>
      </c>
      <c r="D10" s="10">
        <f t="shared" si="1"/>
        <v>1050</v>
      </c>
      <c r="E10" s="10">
        <f t="shared" si="2"/>
        <v>1050</v>
      </c>
      <c r="F10" s="10">
        <f t="shared" si="3"/>
        <v>7</v>
      </c>
      <c r="G10" s="10">
        <f t="shared" si="4"/>
        <v>7</v>
      </c>
      <c r="H10" s="10">
        <f t="shared" si="5"/>
        <v>0</v>
      </c>
      <c r="I10" s="10">
        <f t="shared" si="6"/>
        <v>0</v>
      </c>
      <c r="J10" s="56"/>
      <c r="K10" s="11">
        <v>1050</v>
      </c>
      <c r="L10" s="11">
        <v>1050</v>
      </c>
      <c r="M10" s="11">
        <v>7</v>
      </c>
      <c r="N10" s="11">
        <v>7</v>
      </c>
      <c r="O10" s="12">
        <v>0</v>
      </c>
      <c r="P10" s="12">
        <v>0</v>
      </c>
      <c r="Q10" s="56"/>
      <c r="R10" s="11">
        <v>0</v>
      </c>
      <c r="S10" s="11">
        <v>0</v>
      </c>
      <c r="T10" s="11">
        <v>0</v>
      </c>
      <c r="U10" s="11">
        <v>0</v>
      </c>
      <c r="V10" s="12">
        <v>0</v>
      </c>
      <c r="W10" s="12">
        <v>0</v>
      </c>
    </row>
    <row r="11" spans="2:23" ht="18" customHeight="1" x14ac:dyDescent="0.25">
      <c r="B11" s="60"/>
      <c r="C11" s="9" t="s">
        <v>13</v>
      </c>
      <c r="D11" s="10">
        <f t="shared" si="1"/>
        <v>750</v>
      </c>
      <c r="E11" s="10">
        <f t="shared" si="2"/>
        <v>750</v>
      </c>
      <c r="F11" s="10">
        <f t="shared" si="3"/>
        <v>5</v>
      </c>
      <c r="G11" s="10">
        <f t="shared" si="4"/>
        <v>5</v>
      </c>
      <c r="H11" s="10">
        <f t="shared" si="5"/>
        <v>0</v>
      </c>
      <c r="I11" s="10">
        <f t="shared" si="6"/>
        <v>0</v>
      </c>
      <c r="J11" s="56"/>
      <c r="K11" s="11">
        <v>750</v>
      </c>
      <c r="L11" s="11">
        <v>750</v>
      </c>
      <c r="M11" s="11">
        <v>5</v>
      </c>
      <c r="N11" s="11">
        <v>5</v>
      </c>
      <c r="O11" s="12">
        <v>0</v>
      </c>
      <c r="P11" s="12">
        <v>0</v>
      </c>
      <c r="Q11" s="56"/>
      <c r="R11" s="11">
        <v>0</v>
      </c>
      <c r="S11" s="11">
        <v>0</v>
      </c>
      <c r="T11" s="11">
        <v>0</v>
      </c>
      <c r="U11" s="11">
        <v>0</v>
      </c>
      <c r="V11" s="12">
        <v>0</v>
      </c>
      <c r="W11" s="12">
        <v>0</v>
      </c>
    </row>
    <row r="12" spans="2:23" ht="18" customHeight="1" x14ac:dyDescent="0.25">
      <c r="B12" s="60"/>
      <c r="C12" s="9" t="s">
        <v>14</v>
      </c>
      <c r="D12" s="10">
        <f t="shared" si="1"/>
        <v>1950</v>
      </c>
      <c r="E12" s="10">
        <f t="shared" si="2"/>
        <v>1922</v>
      </c>
      <c r="F12" s="10">
        <f t="shared" si="3"/>
        <v>13</v>
      </c>
      <c r="G12" s="10">
        <f t="shared" si="4"/>
        <v>13</v>
      </c>
      <c r="H12" s="10">
        <f t="shared" si="5"/>
        <v>0</v>
      </c>
      <c r="I12" s="10">
        <f t="shared" si="6"/>
        <v>0</v>
      </c>
      <c r="J12" s="56"/>
      <c r="K12" s="11">
        <v>1950</v>
      </c>
      <c r="L12" s="11">
        <v>1922</v>
      </c>
      <c r="M12" s="11">
        <v>13</v>
      </c>
      <c r="N12" s="11">
        <v>13</v>
      </c>
      <c r="O12" s="12">
        <v>0</v>
      </c>
      <c r="P12" s="12">
        <v>0</v>
      </c>
      <c r="Q12" s="56"/>
      <c r="R12" s="11">
        <v>0</v>
      </c>
      <c r="S12" s="11">
        <v>0</v>
      </c>
      <c r="T12" s="11">
        <v>0</v>
      </c>
      <c r="U12" s="11">
        <v>0</v>
      </c>
      <c r="V12" s="12">
        <v>0</v>
      </c>
      <c r="W12" s="12">
        <v>0</v>
      </c>
    </row>
    <row r="13" spans="2:23" ht="18" customHeight="1" x14ac:dyDescent="0.25">
      <c r="B13" s="60"/>
      <c r="C13" s="9" t="s">
        <v>15</v>
      </c>
      <c r="D13" s="10">
        <f t="shared" si="1"/>
        <v>1050</v>
      </c>
      <c r="E13" s="10">
        <f t="shared" si="2"/>
        <v>1050</v>
      </c>
      <c r="F13" s="10">
        <f t="shared" si="3"/>
        <v>7</v>
      </c>
      <c r="G13" s="10">
        <f t="shared" si="4"/>
        <v>7</v>
      </c>
      <c r="H13" s="10">
        <f t="shared" si="5"/>
        <v>0</v>
      </c>
      <c r="I13" s="10">
        <f t="shared" si="6"/>
        <v>0</v>
      </c>
      <c r="J13" s="56"/>
      <c r="K13" s="11">
        <v>1050</v>
      </c>
      <c r="L13" s="11">
        <v>1050</v>
      </c>
      <c r="M13" s="11">
        <v>7</v>
      </c>
      <c r="N13" s="11">
        <v>7</v>
      </c>
      <c r="O13" s="12">
        <v>0</v>
      </c>
      <c r="P13" s="12">
        <v>0</v>
      </c>
      <c r="Q13" s="56"/>
      <c r="R13" s="11">
        <v>0</v>
      </c>
      <c r="S13" s="11">
        <v>0</v>
      </c>
      <c r="T13" s="11">
        <v>0</v>
      </c>
      <c r="U13" s="11">
        <v>0</v>
      </c>
      <c r="V13" s="12">
        <v>0</v>
      </c>
      <c r="W13" s="12">
        <v>0</v>
      </c>
    </row>
    <row r="14" spans="2:23" ht="18" customHeight="1" x14ac:dyDescent="0.25">
      <c r="B14" s="60"/>
      <c r="C14" s="9" t="s">
        <v>16</v>
      </c>
      <c r="D14" s="10">
        <f>+K14+R14</f>
        <v>900</v>
      </c>
      <c r="E14" s="10">
        <f t="shared" si="2"/>
        <v>900</v>
      </c>
      <c r="F14" s="10">
        <f t="shared" si="3"/>
        <v>6</v>
      </c>
      <c r="G14" s="10">
        <f t="shared" si="4"/>
        <v>6</v>
      </c>
      <c r="H14" s="10">
        <f t="shared" si="5"/>
        <v>0</v>
      </c>
      <c r="I14" s="10">
        <f t="shared" si="6"/>
        <v>0</v>
      </c>
      <c r="J14" s="56"/>
      <c r="K14" s="11">
        <v>900</v>
      </c>
      <c r="L14" s="11">
        <v>900</v>
      </c>
      <c r="M14" s="11">
        <v>6</v>
      </c>
      <c r="N14" s="11">
        <v>6</v>
      </c>
      <c r="O14" s="12">
        <v>0</v>
      </c>
      <c r="P14" s="12">
        <v>0</v>
      </c>
      <c r="Q14" s="56"/>
      <c r="R14" s="11">
        <v>0</v>
      </c>
      <c r="S14" s="11">
        <v>0</v>
      </c>
      <c r="T14" s="11">
        <v>0</v>
      </c>
      <c r="U14" s="11">
        <v>0</v>
      </c>
      <c r="V14" s="12">
        <v>0</v>
      </c>
      <c r="W14" s="12">
        <v>0</v>
      </c>
    </row>
    <row r="15" spans="2:23" ht="18" customHeight="1" x14ac:dyDescent="0.25">
      <c r="B15" s="60"/>
      <c r="C15" s="9" t="s">
        <v>17</v>
      </c>
      <c r="D15" s="10">
        <f t="shared" si="1"/>
        <v>1200</v>
      </c>
      <c r="E15" s="10">
        <f t="shared" si="2"/>
        <v>1200</v>
      </c>
      <c r="F15" s="10">
        <f t="shared" si="3"/>
        <v>8</v>
      </c>
      <c r="G15" s="10">
        <f t="shared" si="4"/>
        <v>8</v>
      </c>
      <c r="H15" s="10">
        <f t="shared" si="5"/>
        <v>0</v>
      </c>
      <c r="I15" s="10">
        <f t="shared" si="6"/>
        <v>0</v>
      </c>
      <c r="J15" s="56"/>
      <c r="K15" s="11">
        <v>1200</v>
      </c>
      <c r="L15" s="11">
        <v>1200</v>
      </c>
      <c r="M15" s="11">
        <v>8</v>
      </c>
      <c r="N15" s="11">
        <v>8</v>
      </c>
      <c r="O15" s="12">
        <v>0</v>
      </c>
      <c r="P15" s="12">
        <v>0</v>
      </c>
      <c r="Q15" s="56"/>
      <c r="R15" s="11">
        <v>0</v>
      </c>
      <c r="S15" s="11">
        <v>0</v>
      </c>
      <c r="T15" s="11">
        <v>0</v>
      </c>
      <c r="U15" s="11">
        <v>0</v>
      </c>
      <c r="V15" s="12">
        <v>0</v>
      </c>
      <c r="W15" s="12">
        <v>0</v>
      </c>
    </row>
    <row r="16" spans="2:23" ht="18" customHeight="1" x14ac:dyDescent="0.25">
      <c r="B16" s="60"/>
      <c r="C16" s="9" t="s">
        <v>18</v>
      </c>
      <c r="D16" s="10">
        <f t="shared" si="1"/>
        <v>300</v>
      </c>
      <c r="E16" s="10">
        <f t="shared" si="2"/>
        <v>300</v>
      </c>
      <c r="F16" s="10">
        <f t="shared" si="3"/>
        <v>2</v>
      </c>
      <c r="G16" s="10">
        <f t="shared" si="4"/>
        <v>2</v>
      </c>
      <c r="H16" s="10">
        <f t="shared" si="5"/>
        <v>0</v>
      </c>
      <c r="I16" s="10">
        <f t="shared" si="6"/>
        <v>0</v>
      </c>
      <c r="J16" s="56"/>
      <c r="K16" s="11">
        <v>300</v>
      </c>
      <c r="L16" s="11">
        <v>300</v>
      </c>
      <c r="M16" s="11">
        <v>2</v>
      </c>
      <c r="N16" s="11">
        <v>2</v>
      </c>
      <c r="O16" s="12">
        <v>0</v>
      </c>
      <c r="P16" s="12">
        <v>0</v>
      </c>
      <c r="Q16" s="56"/>
      <c r="R16" s="11">
        <v>0</v>
      </c>
      <c r="S16" s="11">
        <v>0</v>
      </c>
      <c r="T16" s="11">
        <v>0</v>
      </c>
      <c r="U16" s="11">
        <v>0</v>
      </c>
      <c r="V16" s="12">
        <v>0</v>
      </c>
      <c r="W16" s="12">
        <v>0</v>
      </c>
    </row>
    <row r="17" spans="2:33" ht="18" customHeight="1" x14ac:dyDescent="0.25">
      <c r="B17" s="60"/>
      <c r="C17" s="13" t="s">
        <v>19</v>
      </c>
      <c r="D17" s="29">
        <f t="shared" si="1"/>
        <v>1350</v>
      </c>
      <c r="E17" s="29">
        <f t="shared" si="2"/>
        <v>1350</v>
      </c>
      <c r="F17" s="10">
        <f t="shared" si="3"/>
        <v>9</v>
      </c>
      <c r="G17" s="10">
        <f t="shared" si="4"/>
        <v>9</v>
      </c>
      <c r="H17" s="10">
        <f t="shared" si="5"/>
        <v>0</v>
      </c>
      <c r="I17" s="10">
        <f t="shared" si="6"/>
        <v>0</v>
      </c>
      <c r="J17" s="57"/>
      <c r="K17" s="11">
        <v>1200</v>
      </c>
      <c r="L17" s="11">
        <v>1200</v>
      </c>
      <c r="M17" s="11">
        <v>8</v>
      </c>
      <c r="N17" s="11">
        <v>8</v>
      </c>
      <c r="O17" s="12">
        <v>0</v>
      </c>
      <c r="P17" s="12">
        <v>0</v>
      </c>
      <c r="Q17" s="57"/>
      <c r="R17" s="11">
        <v>150</v>
      </c>
      <c r="S17" s="11">
        <v>150</v>
      </c>
      <c r="T17" s="11">
        <v>1</v>
      </c>
      <c r="U17" s="11">
        <v>1</v>
      </c>
      <c r="V17" s="12">
        <v>0</v>
      </c>
      <c r="W17" s="12">
        <v>0</v>
      </c>
    </row>
    <row r="18" spans="2:33" s="31" customFormat="1" ht="18" customHeight="1" x14ac:dyDescent="0.25">
      <c r="B18" s="58" t="s">
        <v>33</v>
      </c>
      <c r="C18" s="58"/>
      <c r="D18" s="30">
        <f>SUM(D7:D17)</f>
        <v>22650</v>
      </c>
      <c r="E18" s="30">
        <f>SUM(E7:E17)</f>
        <v>22598</v>
      </c>
      <c r="F18" s="30">
        <f>SUM(F7:F17)</f>
        <v>151</v>
      </c>
      <c r="G18" s="30">
        <f>SUM(G7:G17)</f>
        <v>87</v>
      </c>
      <c r="H18" s="30">
        <f t="shared" ref="H18:I18" si="7">SUM(H7:H17)</f>
        <v>64</v>
      </c>
      <c r="I18" s="30">
        <f t="shared" si="7"/>
        <v>0</v>
      </c>
      <c r="J18" s="32"/>
      <c r="K18" s="30">
        <f t="shared" ref="K18:P18" si="8">SUM(K7:K17)</f>
        <v>22200</v>
      </c>
      <c r="L18" s="30">
        <f t="shared" si="8"/>
        <v>22148</v>
      </c>
      <c r="M18" s="30">
        <f t="shared" si="8"/>
        <v>148</v>
      </c>
      <c r="N18" s="30">
        <f t="shared" si="8"/>
        <v>84</v>
      </c>
      <c r="O18" s="30">
        <f t="shared" si="8"/>
        <v>64</v>
      </c>
      <c r="P18" s="30">
        <f t="shared" si="8"/>
        <v>0</v>
      </c>
      <c r="Q18" s="32"/>
      <c r="R18" s="30">
        <f>SUM(R7:R17)</f>
        <v>450</v>
      </c>
      <c r="S18" s="30">
        <f>SUM(S7:S17)</f>
        <v>450</v>
      </c>
      <c r="T18" s="30">
        <f>SUM(T7:T17)</f>
        <v>3</v>
      </c>
      <c r="U18" s="30">
        <f>SUM(U7:U17)</f>
        <v>3</v>
      </c>
      <c r="V18" s="30">
        <f t="shared" ref="V18:W18" si="9">SUM(V7:V17)</f>
        <v>0</v>
      </c>
      <c r="W18" s="30">
        <f t="shared" si="9"/>
        <v>0</v>
      </c>
    </row>
    <row r="19" spans="2:33" ht="15.6" x14ac:dyDescent="0.3">
      <c r="C19" s="1"/>
      <c r="D19" s="1"/>
      <c r="E19" s="1"/>
      <c r="F19" s="15"/>
      <c r="G19" s="15"/>
      <c r="H19" s="15"/>
      <c r="I19" s="15"/>
      <c r="J19" s="3"/>
      <c r="K19" s="3"/>
      <c r="N19" s="3"/>
      <c r="Q19" s="16"/>
      <c r="R19" s="3"/>
      <c r="U19" s="3"/>
      <c r="X19" s="16"/>
      <c r="AG19" s="17"/>
    </row>
    <row r="20" spans="2:33" ht="15.6" x14ac:dyDescent="0.3">
      <c r="C20" s="1"/>
      <c r="D20" s="1"/>
      <c r="E20" s="1"/>
      <c r="F20" s="15"/>
      <c r="G20" s="15"/>
      <c r="H20" s="15"/>
      <c r="I20" s="15"/>
      <c r="J20" s="3"/>
      <c r="K20" s="3"/>
      <c r="N20" s="3"/>
      <c r="R20" s="3"/>
      <c r="U20" s="3"/>
    </row>
    <row r="21" spans="2:33" ht="28.95" customHeight="1" x14ac:dyDescent="0.3">
      <c r="C21" s="1"/>
      <c r="D21" s="1"/>
      <c r="E21" s="1"/>
      <c r="F21" s="1"/>
      <c r="G21" s="15"/>
      <c r="H21" s="50" t="s">
        <v>20</v>
      </c>
      <c r="I21" s="51"/>
      <c r="J21" s="51"/>
      <c r="K21" s="52"/>
      <c r="L21" s="47" t="s">
        <v>21</v>
      </c>
      <c r="M21" s="48"/>
      <c r="N21" s="48"/>
      <c r="O21" s="49"/>
      <c r="S21" s="53"/>
      <c r="T21" s="53"/>
      <c r="U21" s="53"/>
      <c r="V21" s="53"/>
    </row>
    <row r="22" spans="2:33" s="19" customFormat="1" ht="79.8" customHeight="1" x14ac:dyDescent="0.25">
      <c r="B22" s="6" t="s">
        <v>39</v>
      </c>
      <c r="C22" s="6" t="s">
        <v>3</v>
      </c>
      <c r="D22" s="38" t="s">
        <v>22</v>
      </c>
      <c r="E22" s="38" t="s">
        <v>23</v>
      </c>
      <c r="F22" s="36" t="s">
        <v>24</v>
      </c>
      <c r="G22" s="36" t="s">
        <v>37</v>
      </c>
      <c r="H22" s="6" t="s">
        <v>27</v>
      </c>
      <c r="I22" s="6" t="s">
        <v>28</v>
      </c>
      <c r="J22" s="6" t="s">
        <v>24</v>
      </c>
      <c r="K22" s="6" t="s">
        <v>25</v>
      </c>
      <c r="L22" s="38" t="s">
        <v>29</v>
      </c>
      <c r="M22" s="38" t="s">
        <v>30</v>
      </c>
      <c r="N22" s="38" t="s">
        <v>24</v>
      </c>
      <c r="O22" s="38" t="s">
        <v>25</v>
      </c>
      <c r="S22" s="18"/>
      <c r="T22" s="18"/>
      <c r="U22" s="18"/>
      <c r="V22" s="18"/>
    </row>
    <row r="23" spans="2:33" s="42" customFormat="1" ht="22.2" customHeight="1" x14ac:dyDescent="0.3">
      <c r="B23" s="59" t="s">
        <v>34</v>
      </c>
      <c r="C23" s="33" t="s">
        <v>18</v>
      </c>
      <c r="D23" s="11">
        <v>1080</v>
      </c>
      <c r="E23" s="11">
        <v>1077</v>
      </c>
      <c r="F23" s="34">
        <f>+E23/D23</f>
        <v>0.99722222222222223</v>
      </c>
      <c r="G23" s="40" t="s">
        <v>26</v>
      </c>
      <c r="H23" s="11">
        <v>1077</v>
      </c>
      <c r="I23" s="11">
        <v>1071</v>
      </c>
      <c r="J23" s="34">
        <f>+I23/H23</f>
        <v>0.99442896935933145</v>
      </c>
      <c r="K23" s="20" t="s">
        <v>26</v>
      </c>
      <c r="L23" s="21"/>
      <c r="M23" s="21"/>
      <c r="N23" s="41"/>
      <c r="O23" s="21"/>
      <c r="S23" s="14"/>
      <c r="T23" s="14"/>
      <c r="U23" s="43"/>
      <c r="V23" s="14"/>
    </row>
    <row r="24" spans="2:33" s="42" customFormat="1" ht="22.2" customHeight="1" x14ac:dyDescent="0.3">
      <c r="B24" s="60"/>
      <c r="C24" s="33" t="s">
        <v>14</v>
      </c>
      <c r="D24" s="11">
        <v>2746</v>
      </c>
      <c r="E24" s="11">
        <v>2729</v>
      </c>
      <c r="F24" s="34">
        <f>+E24/D24</f>
        <v>0.99380917698470506</v>
      </c>
      <c r="G24" s="40" t="s">
        <v>26</v>
      </c>
      <c r="H24" s="11">
        <v>2729</v>
      </c>
      <c r="I24" s="11">
        <v>2676</v>
      </c>
      <c r="J24" s="34">
        <f t="shared" ref="J24:J28" si="10">+I24/H24</f>
        <v>0.98057896665445221</v>
      </c>
      <c r="K24" s="20" t="s">
        <v>26</v>
      </c>
      <c r="L24" s="21"/>
      <c r="M24" s="21"/>
      <c r="N24" s="41"/>
      <c r="O24" s="21"/>
      <c r="S24" s="14"/>
      <c r="T24" s="14"/>
      <c r="U24" s="43"/>
      <c r="V24" s="14"/>
    </row>
    <row r="25" spans="2:33" s="42" customFormat="1" ht="22.2" customHeight="1" x14ac:dyDescent="0.3">
      <c r="B25" s="61"/>
      <c r="C25" s="33" t="s">
        <v>19</v>
      </c>
      <c r="D25" s="11">
        <v>7772</v>
      </c>
      <c r="E25" s="11">
        <v>7772</v>
      </c>
      <c r="F25" s="34">
        <f>+E25/D25</f>
        <v>1</v>
      </c>
      <c r="G25" s="40" t="s">
        <v>26</v>
      </c>
      <c r="H25" s="11">
        <v>7772</v>
      </c>
      <c r="I25" s="11">
        <v>7680</v>
      </c>
      <c r="J25" s="34">
        <f t="shared" si="10"/>
        <v>0.98816263510036029</v>
      </c>
      <c r="K25" s="20" t="s">
        <v>26</v>
      </c>
      <c r="L25" s="11">
        <v>7772</v>
      </c>
      <c r="M25" s="11">
        <f>4277+3454</f>
        <v>7731</v>
      </c>
      <c r="N25" s="34">
        <f>+M25/L25</f>
        <v>0.99472465259907361</v>
      </c>
      <c r="O25" s="11" t="s">
        <v>26</v>
      </c>
      <c r="S25" s="14"/>
      <c r="T25" s="14"/>
      <c r="U25" s="43"/>
      <c r="V25" s="14"/>
    </row>
    <row r="26" spans="2:33" s="42" customFormat="1" ht="30.6" customHeight="1" x14ac:dyDescent="0.3">
      <c r="B26" s="59" t="s">
        <v>35</v>
      </c>
      <c r="C26" s="33" t="s">
        <v>36</v>
      </c>
      <c r="D26" s="11">
        <v>15404</v>
      </c>
      <c r="E26" s="11">
        <v>15404</v>
      </c>
      <c r="F26" s="34">
        <f t="shared" ref="F26:F27" si="11">+E26/D26</f>
        <v>1</v>
      </c>
      <c r="G26" s="40" t="s">
        <v>26</v>
      </c>
      <c r="H26" s="11">
        <v>15404</v>
      </c>
      <c r="I26" s="11">
        <v>0</v>
      </c>
      <c r="J26" s="34">
        <v>0</v>
      </c>
      <c r="K26" s="65" t="s">
        <v>45</v>
      </c>
      <c r="L26" s="11">
        <v>0</v>
      </c>
      <c r="M26" s="11">
        <v>0</v>
      </c>
      <c r="N26" s="11">
        <v>0</v>
      </c>
      <c r="O26" s="11"/>
      <c r="S26" s="14"/>
      <c r="T26" s="14"/>
      <c r="U26" s="43"/>
      <c r="V26" s="14"/>
    </row>
    <row r="27" spans="2:33" s="42" customFormat="1" ht="31.2" customHeight="1" x14ac:dyDescent="0.3">
      <c r="B27" s="61"/>
      <c r="C27" s="33" t="s">
        <v>12</v>
      </c>
      <c r="D27" s="11">
        <v>3064</v>
      </c>
      <c r="E27" s="11">
        <v>3064</v>
      </c>
      <c r="F27" s="34">
        <f t="shared" si="11"/>
        <v>1</v>
      </c>
      <c r="G27" s="40" t="s">
        <v>26</v>
      </c>
      <c r="H27" s="11">
        <v>3064</v>
      </c>
      <c r="I27" s="11">
        <v>0</v>
      </c>
      <c r="J27" s="34">
        <v>0</v>
      </c>
      <c r="K27" s="65" t="s">
        <v>45</v>
      </c>
      <c r="L27" s="11">
        <v>0</v>
      </c>
      <c r="M27" s="11">
        <v>0</v>
      </c>
      <c r="N27" s="11">
        <v>0</v>
      </c>
      <c r="O27" s="11"/>
      <c r="S27" s="14"/>
      <c r="T27" s="14"/>
      <c r="U27" s="43"/>
      <c r="V27" s="14"/>
    </row>
    <row r="28" spans="2:33" s="45" customFormat="1" ht="22.2" customHeight="1" x14ac:dyDescent="0.3">
      <c r="B28" s="62" t="s">
        <v>38</v>
      </c>
      <c r="C28" s="63"/>
      <c r="D28" s="44">
        <f>SUM(D23:D27)</f>
        <v>30066</v>
      </c>
      <c r="E28" s="44">
        <f>SUM(E23:E27)</f>
        <v>30046</v>
      </c>
      <c r="F28" s="64">
        <f>+E28/D28</f>
        <v>0.99933479678041637</v>
      </c>
      <c r="G28" s="33"/>
      <c r="H28" s="22">
        <f>SUM(H23:H27)</f>
        <v>30046</v>
      </c>
      <c r="I28" s="22">
        <f>SUM(I23:I27)</f>
        <v>11427</v>
      </c>
      <c r="J28" s="35">
        <f>+I28/H28</f>
        <v>0.38031684750049921</v>
      </c>
      <c r="K28" s="24"/>
      <c r="L28" s="25">
        <f>SUM(L23:L25)</f>
        <v>7772</v>
      </c>
      <c r="M28" s="24">
        <f>SUM(M23:M25)</f>
        <v>7731</v>
      </c>
      <c r="N28" s="23">
        <f>+M28/L28</f>
        <v>0.99472465259907361</v>
      </c>
      <c r="O28" s="24"/>
      <c r="S28" s="26"/>
      <c r="T28" s="27"/>
      <c r="U28" s="28"/>
      <c r="V28" s="27"/>
    </row>
    <row r="29" spans="2:33" ht="14.4" customHeight="1" x14ac:dyDescent="0.25">
      <c r="G29" s="16"/>
      <c r="P29" s="19"/>
      <c r="Q29" s="19"/>
      <c r="W29" s="19"/>
    </row>
    <row r="30" spans="2:33" ht="42.6" customHeight="1" x14ac:dyDescent="0.25"/>
    <row r="31" spans="2:33" x14ac:dyDescent="0.25">
      <c r="G31" s="16"/>
    </row>
  </sheetData>
  <mergeCells count="11">
    <mergeCell ref="B18:C18"/>
    <mergeCell ref="B7:B17"/>
    <mergeCell ref="B23:B25"/>
    <mergeCell ref="B26:B27"/>
    <mergeCell ref="B28:C28"/>
    <mergeCell ref="L21:O21"/>
    <mergeCell ref="H21:K21"/>
    <mergeCell ref="S21:V21"/>
    <mergeCell ref="H5:L5"/>
    <mergeCell ref="J7:J17"/>
    <mergeCell ref="Q7:Q17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Situation au 30062023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</dc:creator>
  <cp:lastModifiedBy>FID</cp:lastModifiedBy>
  <dcterms:created xsi:type="dcterms:W3CDTF">2023-06-12T12:09:32Z</dcterms:created>
  <dcterms:modified xsi:type="dcterms:W3CDTF">2023-07-03T12:08:20Z</dcterms:modified>
</cp:coreProperties>
</file>